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Sheet1" sheetId="1" r:id="rId1"/>
    <sheet name="Sheet2" sheetId="2" r:id="rId2"/>
    <sheet name="Sheet3" sheetId="3" r:id="rId3"/>
  </sheets>
  <definedNames>
    <definedName name="delta_t">'Sheet1'!$C$7</definedName>
    <definedName name="f">'Sheet1'!$C$14</definedName>
    <definedName name="fd">'Sheet1'!$C$19</definedName>
    <definedName name="k">'Sheet1'!$C$5</definedName>
    <definedName name="m">'Sheet1'!$C$4</definedName>
    <definedName name="ro">'Sheet1'!$C$23</definedName>
    <definedName name="step">'Sheet1'!$C$5</definedName>
    <definedName name="T">'Sheet1'!$C$15</definedName>
    <definedName name="Td">'Sheet1'!$C$20</definedName>
    <definedName name="theta">'Sheet1'!$C$24</definedName>
    <definedName name="u_0">'Sheet1'!$C$9</definedName>
    <definedName name="v_0">'Sheet1'!$C$10</definedName>
    <definedName name="w">'Sheet1'!$C$13</definedName>
    <definedName name="wd">'Sheet1'!$C$18</definedName>
    <definedName name="xi">'Sheet1'!$C$6</definedName>
  </definedNames>
  <calcPr fullCalcOnLoad="1"/>
</workbook>
</file>

<file path=xl/sharedStrings.xml><?xml version="1.0" encoding="utf-8"?>
<sst xmlns="http://schemas.openxmlformats.org/spreadsheetml/2006/main" count="36" uniqueCount="30">
  <si>
    <t>k</t>
  </si>
  <si>
    <t>m</t>
  </si>
  <si>
    <t>u_0</t>
  </si>
  <si>
    <t>f</t>
  </si>
  <si>
    <t>T</t>
  </si>
  <si>
    <t>w</t>
  </si>
  <si>
    <t>kg</t>
  </si>
  <si>
    <t>N/m</t>
  </si>
  <si>
    <t>m/s</t>
  </si>
  <si>
    <t>rad/s</t>
  </si>
  <si>
    <t>Hz</t>
  </si>
  <si>
    <t>s</t>
  </si>
  <si>
    <t>t</t>
  </si>
  <si>
    <t>delta_t</t>
  </si>
  <si>
    <t>u(t) (m)</t>
  </si>
  <si>
    <t>v_0</t>
  </si>
  <si>
    <t>xi</t>
  </si>
  <si>
    <t>wd</t>
  </si>
  <si>
    <t>fd</t>
  </si>
  <si>
    <t>Td</t>
  </si>
  <si>
    <t>Undamped Properties</t>
  </si>
  <si>
    <t>Damped Properties</t>
  </si>
  <si>
    <t>Input Parameters</t>
  </si>
  <si>
    <t>Response Properties</t>
  </si>
  <si>
    <t>ro</t>
  </si>
  <si>
    <t>theta</t>
  </si>
  <si>
    <t>rad</t>
  </si>
  <si>
    <t>u(t) m</t>
  </si>
  <si>
    <t>Direct Eq.</t>
  </si>
  <si>
    <t>Cosine Eqn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</si>
</sst>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u(t) (m)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Sheet1!$F$4:$F$44</c:f>
              <c:numCache/>
            </c:numRef>
          </c:xVal>
          <c:yVal>
            <c:numRef>
              <c:f>Sheet1!$G$4:$G$44</c:f>
              <c:numCache/>
            </c:numRef>
          </c:yVal>
          <c:smooth val="1"/>
        </c:ser>
        <c:axId val="35227648"/>
        <c:axId val="48613377"/>
      </c:scatterChart>
      <c:valAx>
        <c:axId val="3522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3377"/>
        <c:crosses val="autoZero"/>
        <c:crossBetween val="midCat"/>
        <c:dispUnits/>
      </c:valAx>
      <c:valAx>
        <c:axId val="4861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Displacement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276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22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0" y="323850"/>
        <a:ext cx="7315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"/>
  <sheetViews>
    <sheetView tabSelected="1" workbookViewId="0" topLeftCell="A1">
      <selection activeCell="O33" sqref="O33"/>
    </sheetView>
  </sheetViews>
  <sheetFormatPr defaultColWidth="9.140625" defaultRowHeight="12.75"/>
  <sheetData>
    <row r="2" spans="7:9" ht="12.75">
      <c r="G2" t="s">
        <v>28</v>
      </c>
      <c r="I2" t="s">
        <v>29</v>
      </c>
    </row>
    <row r="3" spans="2:9" ht="12.75">
      <c r="B3" s="5" t="s">
        <v>22</v>
      </c>
      <c r="F3" s="6" t="s">
        <v>12</v>
      </c>
      <c r="G3" s="6" t="s">
        <v>14</v>
      </c>
      <c r="H3" s="6"/>
      <c r="I3" s="6" t="s">
        <v>27</v>
      </c>
    </row>
    <row r="4" spans="2:9" ht="12.75">
      <c r="B4" t="s">
        <v>1</v>
      </c>
      <c r="C4" s="4">
        <v>10</v>
      </c>
      <c r="D4" t="s">
        <v>6</v>
      </c>
      <c r="F4" s="2">
        <v>0</v>
      </c>
      <c r="G4" s="3">
        <f aca="true" t="shared" si="0" ref="G4:G44">EXP(-xi*w*$F4)*(u_0*COS(wd*$F4)+((v_0+xi*wd*u_0)/wd)*SIN(wd*$F4))</f>
        <v>0.025</v>
      </c>
      <c r="H4" s="3"/>
      <c r="I4" s="3">
        <f aca="true" t="shared" si="1" ref="I4:I44">EXP(-xi*w*$F4)*ro*COS(wd*$F4-theta)</f>
        <v>0.02499874996874844</v>
      </c>
    </row>
    <row r="5" spans="2:9" ht="12.75">
      <c r="B5" t="s">
        <v>0</v>
      </c>
      <c r="C5" s="4">
        <v>100</v>
      </c>
      <c r="D5" t="s">
        <v>7</v>
      </c>
      <c r="F5" s="2">
        <f aca="true" t="shared" si="2" ref="F5:F44">F4+delta_t</f>
        <v>0.1</v>
      </c>
      <c r="G5" s="3">
        <f t="shared" si="0"/>
        <v>0.02378228799967424</v>
      </c>
      <c r="H5" s="3"/>
      <c r="I5" s="3">
        <f t="shared" si="1"/>
        <v>0.02378487505455681</v>
      </c>
    </row>
    <row r="6" spans="2:9" ht="12.75">
      <c r="B6" t="s">
        <v>16</v>
      </c>
      <c r="C6" s="4">
        <v>0.1</v>
      </c>
      <c r="F6" s="2">
        <f t="shared" si="2"/>
        <v>0.2</v>
      </c>
      <c r="G6" s="3">
        <f t="shared" si="0"/>
        <v>0.020353762338185637</v>
      </c>
      <c r="H6" s="3"/>
      <c r="I6" s="3">
        <f t="shared" si="1"/>
        <v>0.02035970270322888</v>
      </c>
    </row>
    <row r="7" spans="2:9" ht="12.75">
      <c r="B7" t="s">
        <v>13</v>
      </c>
      <c r="C7" s="4">
        <v>0.1</v>
      </c>
      <c r="D7" t="s">
        <v>11</v>
      </c>
      <c r="F7" s="2">
        <f t="shared" si="2"/>
        <v>0.30000000000000004</v>
      </c>
      <c r="G7" s="3">
        <f t="shared" si="0"/>
        <v>0.01517939366343107</v>
      </c>
      <c r="H7" s="3"/>
      <c r="I7" s="3">
        <f t="shared" si="1"/>
        <v>0.015187910963587802</v>
      </c>
    </row>
    <row r="8" spans="3:9" ht="12.75">
      <c r="C8" s="4"/>
      <c r="F8" s="2">
        <f t="shared" si="2"/>
        <v>0.4</v>
      </c>
      <c r="G8" s="3">
        <f t="shared" si="0"/>
        <v>0.00886342894082241</v>
      </c>
      <c r="H8" s="3"/>
      <c r="I8" s="3">
        <f t="shared" si="1"/>
        <v>0.008873546743032907</v>
      </c>
    </row>
    <row r="9" spans="2:9" ht="12.75">
      <c r="B9" t="s">
        <v>2</v>
      </c>
      <c r="C9" s="4">
        <v>0.025</v>
      </c>
      <c r="D9" t="s">
        <v>1</v>
      </c>
      <c r="F9" s="2">
        <f t="shared" si="2"/>
        <v>0.5</v>
      </c>
      <c r="G9" s="3">
        <f t="shared" si="0"/>
        <v>0.002082788353748269</v>
      </c>
      <c r="H9" s="3"/>
      <c r="I9" s="3">
        <f t="shared" si="1"/>
        <v>0.0020934362617191257</v>
      </c>
    </row>
    <row r="10" spans="2:9" ht="12.75">
      <c r="B10" t="s">
        <v>15</v>
      </c>
      <c r="C10" s="4">
        <v>0</v>
      </c>
      <c r="D10" t="s">
        <v>8</v>
      </c>
      <c r="F10" s="2">
        <f t="shared" si="2"/>
        <v>0.6</v>
      </c>
      <c r="G10" s="3">
        <f t="shared" si="0"/>
        <v>-0.004482439679552824</v>
      </c>
      <c r="H10" s="3"/>
      <c r="I10" s="3">
        <f t="shared" si="1"/>
        <v>-0.004472317403075286</v>
      </c>
    </row>
    <row r="11" spans="6:9" ht="12.75">
      <c r="F11" s="2">
        <f t="shared" si="2"/>
        <v>0.7</v>
      </c>
      <c r="G11" s="3">
        <f t="shared" si="0"/>
        <v>-0.010214548195955714</v>
      </c>
      <c r="H11" s="3"/>
      <c r="I11" s="3">
        <f t="shared" si="1"/>
        <v>-0.010205892072764271</v>
      </c>
    </row>
    <row r="12" spans="2:9" ht="12.75">
      <c r="B12" s="5" t="s">
        <v>20</v>
      </c>
      <c r="F12" s="2">
        <f t="shared" si="2"/>
        <v>0.7999999999999999</v>
      </c>
      <c r="G12" s="3">
        <f t="shared" si="0"/>
        <v>-0.014613749261669768</v>
      </c>
      <c r="H12" s="3"/>
      <c r="I12" s="3">
        <f t="shared" si="1"/>
        <v>-0.014607301276522367</v>
      </c>
    </row>
    <row r="13" spans="2:9" ht="12.75">
      <c r="B13" t="s">
        <v>5</v>
      </c>
      <c r="C13" s="1">
        <f>SQRT(k/m)</f>
        <v>3.1622776601683795</v>
      </c>
      <c r="D13" t="s">
        <v>9</v>
      </c>
      <c r="F13" s="2">
        <f t="shared" si="2"/>
        <v>0.8999999999999999</v>
      </c>
      <c r="G13" s="3">
        <f t="shared" si="0"/>
        <v>-0.017338975962892248</v>
      </c>
      <c r="H13" s="3"/>
      <c r="I13" s="3">
        <f t="shared" si="1"/>
        <v>-0.017335220427595558</v>
      </c>
    </row>
    <row r="14" spans="2:9" ht="12.75">
      <c r="B14" t="s">
        <v>3</v>
      </c>
      <c r="C14" s="1">
        <f>w/(2*PI())</f>
        <v>0.5032921210448704</v>
      </c>
      <c r="D14" t="s">
        <v>10</v>
      </c>
      <c r="F14" s="2">
        <f t="shared" si="2"/>
        <v>0.9999999999999999</v>
      </c>
      <c r="G14" s="3">
        <f t="shared" si="0"/>
        <v>-0.01823093090089025</v>
      </c>
      <c r="H14" s="3"/>
      <c r="I14" s="3">
        <f t="shared" si="1"/>
        <v>-0.018230063704649354</v>
      </c>
    </row>
    <row r="15" spans="2:9" ht="12.75">
      <c r="B15" t="s">
        <v>4</v>
      </c>
      <c r="C15" s="1">
        <f>1/f</f>
        <v>1.9869176531592199</v>
      </c>
      <c r="D15" t="s">
        <v>11</v>
      </c>
      <c r="F15" s="2">
        <f t="shared" si="2"/>
        <v>1.0999999999999999</v>
      </c>
      <c r="G15" s="3">
        <f t="shared" si="0"/>
        <v>-0.017316254323829716</v>
      </c>
      <c r="H15" s="3"/>
      <c r="I15" s="3">
        <f t="shared" si="1"/>
        <v>-0.017318181785150325</v>
      </c>
    </row>
    <row r="16" spans="6:9" ht="12.75">
      <c r="F16" s="2">
        <f t="shared" si="2"/>
        <v>1.2</v>
      </c>
      <c r="G16" s="3">
        <f t="shared" si="0"/>
        <v>-0.014793568465810609</v>
      </c>
      <c r="H16" s="3"/>
      <c r="I16" s="3">
        <f t="shared" si="1"/>
        <v>-0.014797934082092236</v>
      </c>
    </row>
    <row r="17" spans="2:9" ht="12.75">
      <c r="B17" s="5" t="s">
        <v>21</v>
      </c>
      <c r="F17" s="2">
        <f t="shared" si="2"/>
        <v>1.3</v>
      </c>
      <c r="G17" s="3">
        <f t="shared" si="0"/>
        <v>-0.011003849965991724</v>
      </c>
      <c r="H17" s="3"/>
      <c r="I17" s="3">
        <f t="shared" si="1"/>
        <v>-0.011010084780447033</v>
      </c>
    </row>
    <row r="18" spans="2:9" ht="12.75">
      <c r="B18" t="s">
        <v>17</v>
      </c>
      <c r="C18" s="1">
        <f>w*SQRT(1-xi^2)</f>
        <v>3.146426544510455</v>
      </c>
      <c r="D18" t="s">
        <v>9</v>
      </c>
      <c r="F18" s="2">
        <f t="shared" si="2"/>
        <v>1.4000000000000001</v>
      </c>
      <c r="G18" s="3">
        <f t="shared" si="0"/>
        <v>-0.006388938021559277</v>
      </c>
      <c r="H18" s="3"/>
      <c r="I18" s="3">
        <f t="shared" si="1"/>
        <v>-0.006396328319834659</v>
      </c>
    </row>
    <row r="19" spans="2:9" ht="12.75">
      <c r="B19" t="s">
        <v>18</v>
      </c>
      <c r="C19" s="1">
        <f>wd/(2*PI())</f>
        <v>0.5007693376343904</v>
      </c>
      <c r="D19" t="s">
        <v>10</v>
      </c>
      <c r="F19" s="2">
        <f t="shared" si="2"/>
        <v>1.5000000000000002</v>
      </c>
      <c r="G19" s="3">
        <f t="shared" si="0"/>
        <v>-0.00144289270729618</v>
      </c>
      <c r="H19" s="3"/>
      <c r="I19" s="3">
        <f t="shared" si="1"/>
        <v>-0.0014506574761593612</v>
      </c>
    </row>
    <row r="20" spans="2:9" ht="12.75">
      <c r="B20" t="s">
        <v>19</v>
      </c>
      <c r="C20" s="1">
        <f>1/fd</f>
        <v>1.9969273772311034</v>
      </c>
      <c r="D20" t="s">
        <v>11</v>
      </c>
      <c r="F20" s="2">
        <f t="shared" si="2"/>
        <v>1.6000000000000003</v>
      </c>
      <c r="G20" s="3">
        <f t="shared" si="0"/>
        <v>0.0033386839505079946</v>
      </c>
      <c r="H20" s="3"/>
      <c r="I20" s="3">
        <f t="shared" si="1"/>
        <v>0.003331313844370095</v>
      </c>
    </row>
    <row r="21" spans="6:9" ht="12.75">
      <c r="F21" s="2">
        <f t="shared" si="2"/>
        <v>1.7000000000000004</v>
      </c>
      <c r="G21" s="3">
        <f t="shared" si="0"/>
        <v>0.007506369117155504</v>
      </c>
      <c r="H21" s="3"/>
      <c r="I21" s="3">
        <f t="shared" si="1"/>
        <v>0.007500077742617671</v>
      </c>
    </row>
    <row r="22" spans="2:9" ht="12.75">
      <c r="B22" s="5" t="s">
        <v>23</v>
      </c>
      <c r="F22" s="2">
        <f t="shared" si="2"/>
        <v>1.8000000000000005</v>
      </c>
      <c r="G22" s="3">
        <f t="shared" si="0"/>
        <v>0.01069727785029795</v>
      </c>
      <c r="H22" s="3"/>
      <c r="I22" s="3">
        <f t="shared" si="1"/>
        <v>0.010692603687111576</v>
      </c>
    </row>
    <row r="23" spans="2:9" ht="12.75">
      <c r="B23" t="s">
        <v>24</v>
      </c>
      <c r="C23">
        <f>SQRT(u_0^2+((v_0+xi*wd*u_0)/wd)^2)</f>
        <v>0.025124689052802227</v>
      </c>
      <c r="D23" t="s">
        <v>1</v>
      </c>
      <c r="F23" s="2">
        <f t="shared" si="2"/>
        <v>1.9000000000000006</v>
      </c>
      <c r="G23" s="3">
        <f t="shared" si="0"/>
        <v>0.012664632167731933</v>
      </c>
      <c r="H23" s="3"/>
      <c r="I23" s="3">
        <f t="shared" si="1"/>
        <v>0.012661925282125048</v>
      </c>
    </row>
    <row r="24" spans="2:9" ht="12.75">
      <c r="B24" t="s">
        <v>25</v>
      </c>
      <c r="C24">
        <f>ATAN((v_0+u_0*xi*w)/(u_0*wd))</f>
        <v>0.1001674211615598</v>
      </c>
      <c r="D24" t="s">
        <v>26</v>
      </c>
      <c r="F24" s="2">
        <f t="shared" si="2"/>
        <v>2.0000000000000004</v>
      </c>
      <c r="G24" s="3">
        <f t="shared" si="0"/>
        <v>0.013294360202242722</v>
      </c>
      <c r="H24" s="3"/>
      <c r="I24" s="3">
        <f t="shared" si="1"/>
        <v>0.013293760153369973</v>
      </c>
    </row>
    <row r="25" spans="6:9" ht="12.75">
      <c r="F25" s="2">
        <f t="shared" si="2"/>
        <v>2.1000000000000005</v>
      </c>
      <c r="G25" s="3">
        <f t="shared" si="0"/>
        <v>0.012607925176420728</v>
      </c>
      <c r="H25" s="3"/>
      <c r="I25" s="3">
        <f t="shared" si="1"/>
        <v>0.012609360506288811</v>
      </c>
    </row>
    <row r="26" spans="6:9" ht="12.75">
      <c r="F26" s="2">
        <f t="shared" si="2"/>
        <v>2.2000000000000006</v>
      </c>
      <c r="G26" s="3">
        <f t="shared" si="0"/>
        <v>0.010751956270872788</v>
      </c>
      <c r="H26" s="3"/>
      <c r="I26" s="3">
        <f t="shared" si="1"/>
        <v>0.01075516430397106</v>
      </c>
    </row>
    <row r="27" spans="6:9" ht="12.75">
      <c r="F27" s="2">
        <f t="shared" si="2"/>
        <v>2.3000000000000007</v>
      </c>
      <c r="G27" s="3">
        <f t="shared" si="0"/>
        <v>0.007976486717601716</v>
      </c>
      <c r="H27" s="3"/>
      <c r="I27" s="3">
        <f t="shared" si="1"/>
        <v>0.00798105052279991</v>
      </c>
    </row>
    <row r="28" spans="6:9" ht="12.75">
      <c r="F28" s="2">
        <f t="shared" si="2"/>
        <v>2.400000000000001</v>
      </c>
      <c r="G28" s="3">
        <f t="shared" si="0"/>
        <v>0.00460458863611817</v>
      </c>
      <c r="H28" s="3"/>
      <c r="I28" s="3">
        <f t="shared" si="1"/>
        <v>0.0046099865470211315</v>
      </c>
    </row>
    <row r="29" spans="6:9" ht="12.75">
      <c r="F29" s="2">
        <f t="shared" si="2"/>
        <v>2.500000000000001</v>
      </c>
      <c r="G29" s="3">
        <f t="shared" si="0"/>
        <v>0.0009968499291629288</v>
      </c>
      <c r="H29" s="3"/>
      <c r="I29" s="3">
        <f t="shared" si="1"/>
        <v>0.0010025120944166881</v>
      </c>
    </row>
    <row r="30" spans="6:9" ht="12.75">
      <c r="F30" s="2">
        <f t="shared" si="2"/>
        <v>2.600000000000001</v>
      </c>
      <c r="G30" s="3">
        <f t="shared" si="0"/>
        <v>-0.0024855769277712216</v>
      </c>
      <c r="H30" s="3"/>
      <c r="I30" s="3">
        <f t="shared" si="1"/>
        <v>-0.0024802108294701</v>
      </c>
    </row>
    <row r="31" spans="6:9" ht="12.75">
      <c r="F31" s="2">
        <f t="shared" si="2"/>
        <v>2.700000000000001</v>
      </c>
      <c r="G31" s="3">
        <f t="shared" si="0"/>
        <v>-0.0055157157205452615</v>
      </c>
      <c r="H31" s="3"/>
      <c r="I31" s="3">
        <f t="shared" si="1"/>
        <v>-0.005511143218447632</v>
      </c>
    </row>
    <row r="32" spans="6:9" ht="12.75">
      <c r="F32" s="2">
        <f t="shared" si="2"/>
        <v>2.800000000000001</v>
      </c>
      <c r="G32" s="3">
        <f t="shared" si="0"/>
        <v>-0.007830093877416974</v>
      </c>
      <c r="H32" s="3"/>
      <c r="I32" s="3">
        <f t="shared" si="1"/>
        <v>-0.00782670574521638</v>
      </c>
    </row>
    <row r="33" spans="6:9" ht="12.75">
      <c r="F33" s="2">
        <f t="shared" si="2"/>
        <v>2.9000000000000012</v>
      </c>
      <c r="G33" s="3">
        <f t="shared" si="0"/>
        <v>-0.009250169852528013</v>
      </c>
      <c r="H33" s="3"/>
      <c r="I33" s="3">
        <f t="shared" si="1"/>
        <v>-0.009248219098305267</v>
      </c>
    </row>
    <row r="34" spans="6:9" ht="12.75">
      <c r="F34" s="2">
        <f t="shared" si="2"/>
        <v>3.0000000000000013</v>
      </c>
      <c r="G34" s="3">
        <f t="shared" si="0"/>
        <v>-0.009694285538734151</v>
      </c>
      <c r="H34" s="3"/>
      <c r="I34" s="3">
        <f t="shared" si="1"/>
        <v>-0.009693871534494079</v>
      </c>
    </row>
    <row r="35" spans="6:9" ht="12.75">
      <c r="F35" s="2">
        <f t="shared" si="2"/>
        <v>3.1000000000000014</v>
      </c>
      <c r="G35" s="3">
        <f t="shared" si="0"/>
        <v>-0.009179575793190349</v>
      </c>
      <c r="H35" s="3"/>
      <c r="I35" s="3">
        <f t="shared" si="1"/>
        <v>-0.009180644141258345</v>
      </c>
    </row>
    <row r="36" spans="6:9" ht="12.75">
      <c r="F36" s="2">
        <f t="shared" si="2"/>
        <v>3.2000000000000015</v>
      </c>
      <c r="G36" s="3">
        <f t="shared" si="0"/>
        <v>-0.007814267072049028</v>
      </c>
      <c r="H36" s="3"/>
      <c r="I36" s="3">
        <f t="shared" si="1"/>
        <v>-0.007816624256700645</v>
      </c>
    </row>
    <row r="37" spans="6:9" ht="12.75">
      <c r="F37" s="2">
        <f t="shared" si="2"/>
        <v>3.3000000000000016</v>
      </c>
      <c r="G37" s="3">
        <f t="shared" si="0"/>
        <v>-0.005781694287625655</v>
      </c>
      <c r="H37" s="3"/>
      <c r="I37" s="3">
        <f t="shared" si="1"/>
        <v>-0.005785034797805268</v>
      </c>
    </row>
    <row r="38" spans="6:9" ht="12.75">
      <c r="F38" s="2">
        <f t="shared" si="2"/>
        <v>3.4000000000000017</v>
      </c>
      <c r="G38" s="3">
        <f t="shared" si="0"/>
        <v>-0.003318079410838943</v>
      </c>
      <c r="H38" s="3"/>
      <c r="I38" s="3">
        <f t="shared" si="1"/>
        <v>-0.0033220219631969142</v>
      </c>
    </row>
    <row r="39" spans="6:9" ht="12.75">
      <c r="F39" s="2">
        <f t="shared" si="2"/>
        <v>3.5000000000000018</v>
      </c>
      <c r="G39" s="3">
        <f t="shared" si="0"/>
        <v>-0.0006865895875315056</v>
      </c>
      <c r="H39" s="3"/>
      <c r="I39" s="3">
        <f t="shared" si="1"/>
        <v>-0.0006907184110663392</v>
      </c>
    </row>
    <row r="40" spans="6:9" ht="12.75">
      <c r="F40" s="2">
        <f t="shared" si="2"/>
        <v>3.600000000000002</v>
      </c>
      <c r="G40" s="3">
        <f t="shared" si="0"/>
        <v>0.001849604235993654</v>
      </c>
      <c r="H40" s="3"/>
      <c r="I40" s="3">
        <f t="shared" si="1"/>
        <v>0.0018456973312937328</v>
      </c>
    </row>
    <row r="41" spans="6:9" ht="12.75">
      <c r="F41" s="2">
        <f t="shared" si="2"/>
        <v>3.700000000000002</v>
      </c>
      <c r="G41" s="3">
        <f t="shared" si="0"/>
        <v>0.0040526178950604</v>
      </c>
      <c r="H41" s="3"/>
      <c r="I41" s="3">
        <f t="shared" si="1"/>
        <v>0.0040492947563613635</v>
      </c>
    </row>
    <row r="42" spans="6:9" ht="12.75">
      <c r="F42" s="2">
        <f t="shared" si="2"/>
        <v>3.800000000000002</v>
      </c>
      <c r="G42" s="3">
        <f t="shared" si="0"/>
        <v>0.005731164580000646</v>
      </c>
      <c r="H42" s="3"/>
      <c r="I42" s="3">
        <f t="shared" si="1"/>
        <v>0.005728708778847515</v>
      </c>
    </row>
    <row r="43" spans="6:9" ht="12.75">
      <c r="F43" s="2">
        <f t="shared" si="2"/>
        <v>3.900000000000002</v>
      </c>
      <c r="G43" s="3">
        <f t="shared" si="0"/>
        <v>0.006756081408425696</v>
      </c>
      <c r="H43" s="3"/>
      <c r="I43" s="3">
        <f t="shared" si="1"/>
        <v>0.006754675787207763</v>
      </c>
    </row>
    <row r="44" spans="6:9" ht="12.75">
      <c r="F44" s="2">
        <f t="shared" si="2"/>
        <v>4.000000000000002</v>
      </c>
      <c r="G44" s="3">
        <f t="shared" si="0"/>
        <v>0.007068934399554221</v>
      </c>
      <c r="H44" s="3"/>
      <c r="I44" s="3">
        <f t="shared" si="1"/>
        <v>0.007068649674008262</v>
      </c>
    </row>
    <row r="45" spans="6:9" ht="12.75">
      <c r="F45" s="2"/>
      <c r="G45" s="3"/>
      <c r="H45" s="3"/>
      <c r="I45" s="3"/>
    </row>
    <row r="46" spans="6:9" ht="12.75">
      <c r="F46" s="2"/>
      <c r="G46" s="3"/>
      <c r="H46" s="3"/>
      <c r="I46" s="3"/>
    </row>
    <row r="47" spans="6:9" ht="12.75">
      <c r="F47" s="2"/>
      <c r="G47" s="3"/>
      <c r="H47" s="3"/>
      <c r="I47" s="3"/>
    </row>
    <row r="48" spans="6:9" ht="12.75">
      <c r="F48" s="2"/>
      <c r="G48" s="3"/>
      <c r="H48" s="3"/>
      <c r="I48" s="3"/>
    </row>
    <row r="49" spans="6:9" ht="12.75">
      <c r="F49" s="2"/>
      <c r="G49" s="3"/>
      <c r="H49" s="3"/>
      <c r="I49" s="3"/>
    </row>
    <row r="50" spans="6:9" ht="12.75">
      <c r="F50" s="2"/>
      <c r="G50" s="3"/>
      <c r="H50" s="3"/>
      <c r="I50" s="3"/>
    </row>
    <row r="51" spans="6:9" ht="12.75">
      <c r="F51" s="2"/>
      <c r="G51" s="3"/>
      <c r="H51" s="3"/>
      <c r="I51" s="3"/>
    </row>
    <row r="52" spans="6:9" ht="12.75">
      <c r="F52" s="2"/>
      <c r="G52" s="3"/>
      <c r="H52" s="3"/>
      <c r="I52" s="3"/>
    </row>
    <row r="53" spans="6:9" ht="12.75">
      <c r="F53" s="2"/>
      <c r="G53" s="3"/>
      <c r="H53" s="3"/>
      <c r="I53" s="3"/>
    </row>
    <row r="54" spans="6:9" ht="12.75">
      <c r="F54" s="2"/>
      <c r="G54" s="3"/>
      <c r="H54" s="3"/>
      <c r="I54" s="3"/>
    </row>
    <row r="55" spans="6:9" ht="12.75">
      <c r="F55" s="2"/>
      <c r="G55" s="3"/>
      <c r="H55" s="3"/>
      <c r="I55" s="3"/>
    </row>
    <row r="56" spans="6:9" ht="12.75">
      <c r="F56" s="2"/>
      <c r="G56" s="3"/>
      <c r="H56" s="3"/>
      <c r="I56" s="3"/>
    </row>
    <row r="57" spans="6:9" ht="12.75">
      <c r="F57" s="2"/>
      <c r="G57" s="3"/>
      <c r="H57" s="3"/>
      <c r="I57" s="3"/>
    </row>
    <row r="58" spans="6:9" ht="12.75">
      <c r="F58" s="2"/>
      <c r="G58" s="3"/>
      <c r="H58" s="3"/>
      <c r="I58" s="3"/>
    </row>
    <row r="59" spans="6:9" ht="12.75">
      <c r="F59" s="2"/>
      <c r="G59" s="3"/>
      <c r="H59" s="3"/>
      <c r="I59" s="3"/>
    </row>
    <row r="60" spans="6:9" ht="12.75">
      <c r="F60" s="2"/>
      <c r="G60" s="3"/>
      <c r="H60" s="3"/>
      <c r="I60" s="3"/>
    </row>
    <row r="61" spans="6:9" ht="12.75">
      <c r="F61" s="2"/>
      <c r="G61" s="3"/>
      <c r="H61" s="3"/>
      <c r="I61" s="3"/>
    </row>
    <row r="62" spans="6:9" ht="12.75">
      <c r="F62" s="2"/>
      <c r="G62" s="3"/>
      <c r="H62" s="3"/>
      <c r="I62" s="3"/>
    </row>
    <row r="63" spans="6:9" ht="12.75">
      <c r="F63" s="2"/>
      <c r="G63" s="3"/>
      <c r="H63" s="3"/>
      <c r="I63" s="3"/>
    </row>
    <row r="64" spans="6:9" ht="12.75">
      <c r="F64" s="2"/>
      <c r="G64" s="3"/>
      <c r="H64" s="3"/>
      <c r="I64" s="3"/>
    </row>
    <row r="65" spans="6:9" ht="12.75">
      <c r="F65" s="2"/>
      <c r="G65" s="3"/>
      <c r="H65" s="3"/>
      <c r="I65" s="3"/>
    </row>
    <row r="66" spans="6:9" ht="12.75">
      <c r="F66" s="2"/>
      <c r="G66" s="3"/>
      <c r="H66" s="3"/>
      <c r="I66" s="3"/>
    </row>
    <row r="67" spans="6:9" ht="12.75">
      <c r="F67" s="2"/>
      <c r="G67" s="3"/>
      <c r="H67" s="3"/>
      <c r="I67" s="3"/>
    </row>
    <row r="68" spans="6:9" ht="12.75">
      <c r="F68" s="2"/>
      <c r="G68" s="3"/>
      <c r="H68" s="3"/>
      <c r="I68" s="3"/>
    </row>
    <row r="69" spans="6:9" ht="12.75">
      <c r="F69" s="2"/>
      <c r="G69" s="3"/>
      <c r="H69" s="3"/>
      <c r="I69" s="3"/>
    </row>
    <row r="70" spans="6:9" ht="12.75">
      <c r="F70" s="2"/>
      <c r="G70" s="3"/>
      <c r="H70" s="3"/>
      <c r="I70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Dublin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2009-10-03T13:37:52Z</dcterms:created>
  <dcterms:modified xsi:type="dcterms:W3CDTF">2009-10-04T00:53:49Z</dcterms:modified>
  <cp:category/>
  <cp:version/>
  <cp:contentType/>
  <cp:contentStatus/>
</cp:coreProperties>
</file>